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Hoja3!$A$1:$S$42</definedName>
  </definedName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9"/>
  <c r="A8"/>
  <c r="A7"/>
  <c r="A6"/>
  <c r="F16" l="1"/>
  <c r="G16"/>
  <c r="H16"/>
  <c r="N16"/>
  <c r="I10" l="1"/>
  <c r="J10"/>
  <c r="K10"/>
  <c r="L10"/>
  <c r="M10"/>
  <c r="M5"/>
  <c r="L5"/>
  <c r="K5"/>
  <c r="J5"/>
  <c r="I5"/>
  <c r="P10" l="1"/>
  <c r="R10" s="1"/>
  <c r="Q10"/>
  <c r="O10"/>
  <c r="P5"/>
  <c r="O5"/>
  <c r="Q5"/>
  <c r="I13"/>
  <c r="J13"/>
  <c r="K13"/>
  <c r="L13"/>
  <c r="M13"/>
  <c r="R5" l="1"/>
  <c r="P13"/>
  <c r="R13" s="1"/>
  <c r="Q13"/>
  <c r="O13"/>
  <c r="I11" l="1"/>
  <c r="J11"/>
  <c r="K11"/>
  <c r="L11"/>
  <c r="M11"/>
  <c r="Q11" l="1"/>
  <c r="O11"/>
  <c r="P11"/>
  <c r="R11" s="1"/>
  <c r="M15"/>
  <c r="L15"/>
  <c r="K15"/>
  <c r="J15"/>
  <c r="I15"/>
  <c r="M8"/>
  <c r="L8"/>
  <c r="K8"/>
  <c r="J8"/>
  <c r="I8"/>
  <c r="P8" s="1"/>
  <c r="R8" s="1"/>
  <c r="M9"/>
  <c r="L9"/>
  <c r="K9"/>
  <c r="J9"/>
  <c r="I9"/>
  <c r="M7"/>
  <c r="L7"/>
  <c r="K7"/>
  <c r="J7"/>
  <c r="I7"/>
  <c r="M12"/>
  <c r="L12"/>
  <c r="K12"/>
  <c r="J12"/>
  <c r="I12"/>
  <c r="M6"/>
  <c r="L6"/>
  <c r="K6"/>
  <c r="J6"/>
  <c r="I6"/>
  <c r="P9" l="1"/>
  <c r="R9" s="1"/>
  <c r="O6"/>
  <c r="P12"/>
  <c r="R12" s="1"/>
  <c r="Q6"/>
  <c r="P7"/>
  <c r="R7" s="1"/>
  <c r="Q9"/>
  <c r="O15"/>
  <c r="Q15"/>
  <c r="P6"/>
  <c r="Q12"/>
  <c r="O7"/>
  <c r="Q7"/>
  <c r="Q8"/>
  <c r="P15"/>
  <c r="R15" s="1"/>
  <c r="O8"/>
  <c r="O12"/>
  <c r="O9"/>
  <c r="R6" l="1"/>
  <c r="I14"/>
  <c r="I16" s="1"/>
  <c r="J14"/>
  <c r="J16" s="1"/>
  <c r="K14"/>
  <c r="K16" s="1"/>
  <c r="L14"/>
  <c r="L16" s="1"/>
  <c r="M14"/>
  <c r="M16" s="1"/>
  <c r="Q14" l="1"/>
  <c r="Q16" s="1"/>
  <c r="P14"/>
  <c r="P16" s="1"/>
  <c r="O14"/>
  <c r="O16" s="1"/>
  <c r="R14" l="1"/>
  <c r="R16" s="1"/>
</calcChain>
</file>

<file path=xl/sharedStrings.xml><?xml version="1.0" encoding="utf-8"?>
<sst xmlns="http://schemas.openxmlformats.org/spreadsheetml/2006/main" count="75" uniqueCount="58">
  <si>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</si>
  <si>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</si>
  <si>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</si>
  <si>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</si>
  <si>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</si>
  <si>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</si>
  <si>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</si>
  <si>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</si>
  <si>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</si>
  <si>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</si>
  <si>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</si>
  <si>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</si>
  <si>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</si>
  <si>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</si>
  <si>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</si>
  <si>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</si>
  <si>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</si>
  <si>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</si>
  <si>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</si>
  <si>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</si>
  <si>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</si>
  <si>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</si>
  <si>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</si>
  <si>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</si>
  <si>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</si>
  <si>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</si>
  <si>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</si>
  <si>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</si>
  <si>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</si>
  <si>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</si>
  <si>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DELEGACION REGION NORTE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</si>
  <si>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</si>
  <si>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</si>
  <si>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</si>
  <si>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</si>
  <si>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</si>
  <si>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</si>
  <si>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</si>
  <si>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</si>
  <si>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DELGACION REGION NORTE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</si>
  <si>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</si>
  <si>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</si>
  <si>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</si>
  <si>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</si>
  <si>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</si>
  <si>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</si>
  <si>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</si>
  <si>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</si>
  <si>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JULIO CESAR ENCARNACION LIRIANO</t>
  </si>
  <si>
    <t>AUXILIAR TASADOR</t>
  </si>
  <si>
    <t>JOSE JOAQUIN PEÑA VASQUEZ</t>
  </si>
  <si>
    <t>CHOFER</t>
  </si>
  <si>
    <t>DELEGACION NORDESTE</t>
  </si>
  <si>
    <t>COORDI. TECNICO CATASTRAL</t>
  </si>
  <si>
    <t>DE CARRERA</t>
  </si>
  <si>
    <t>AUX. ADMINISTRATIVO I</t>
  </si>
  <si>
    <t>NERYS YAMILEY ROSARIO REYES</t>
  </si>
  <si>
    <t xml:space="preserve">DIRECCION GENERAL DEL CATASTRO NACIONAL
Compensacion al Personal de Empleados Fijos de la Region Norte
correspondiente al mes de Noviembre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</si>
</sst>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22</xdr:row>
      <xdr:rowOff>81644</xdr:rowOff>
    </xdr:from>
    <xdr:to>
      <xdr:col>16</xdr:col>
      <xdr:colOff>993321</xdr:colOff>
      <xdr:row>38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1"/>
  <sheetViews>
    <sheetView tabSelected="1" topLeftCell="A4" zoomScale="60" zoomScaleNormal="60" zoomScaleSheetLayoutView="10" zoomScalePageLayoutView="25" workbookViewId="0">
      <selection activeCell="N10" sqref="N10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9" customFormat="1" ht="204" customHeight="1" thickBot="1">
      <c r="A1" s="74"/>
      <c r="B1" s="74"/>
      <c r="C1" s="74"/>
      <c r="D1" s="75" t="s">
        <v>57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9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44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9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9" s="59" customFormat="1" ht="33.950000000000003" customHeight="1">
      <c r="A5" s="50">
        <v>1</v>
      </c>
      <c r="B5" s="51" t="s">
        <v>41</v>
      </c>
      <c r="C5" s="61" t="s">
        <v>52</v>
      </c>
      <c r="D5" s="51" t="s">
        <v>53</v>
      </c>
      <c r="E5" s="52" t="s">
        <v>42</v>
      </c>
      <c r="F5" s="53">
        <v>60000</v>
      </c>
      <c r="G5" s="54">
        <v>3486.68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7057.68</v>
      </c>
      <c r="Q5" s="55">
        <f t="shared" ref="Q5" si="7">+J5+K5+M5</f>
        <v>9174</v>
      </c>
      <c r="R5" s="55">
        <f t="shared" ref="R5" si="8">+F5-P5</f>
        <v>52942.32</v>
      </c>
      <c r="S5" s="58">
        <v>111</v>
      </c>
    </row>
    <row r="6" spans="1:19" s="59" customFormat="1" ht="33.950000000000003" customHeight="1">
      <c r="A6" s="50">
        <f>+A5+1</f>
        <v>2</v>
      </c>
      <c r="B6" s="51" t="s">
        <v>34</v>
      </c>
      <c r="C6" s="51" t="s">
        <v>30</v>
      </c>
      <c r="D6" s="51" t="s">
        <v>37</v>
      </c>
      <c r="E6" s="52" t="s">
        <v>42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1350.12</v>
      </c>
      <c r="O6" s="55">
        <f>SUM(I6:N6)</f>
        <v>8770.119999999999</v>
      </c>
      <c r="P6" s="55">
        <f>+G6+H6+I6+L6+N6</f>
        <v>3443.62</v>
      </c>
      <c r="Q6" s="55">
        <f>+J6+K6+M6</f>
        <v>5351.5</v>
      </c>
      <c r="R6" s="55">
        <f>+F6-P6</f>
        <v>31556.38</v>
      </c>
      <c r="S6" s="58">
        <v>111</v>
      </c>
    </row>
    <row r="7" spans="1:19" s="59" customFormat="1" ht="33.950000000000003" customHeight="1">
      <c r="A7" s="50">
        <f t="shared" ref="A7:A15" si="9">+A6+1</f>
        <v>3</v>
      </c>
      <c r="B7" s="51" t="s">
        <v>38</v>
      </c>
      <c r="C7" s="51" t="s">
        <v>39</v>
      </c>
      <c r="D7" s="51" t="s">
        <v>32</v>
      </c>
      <c r="E7" s="52" t="s">
        <v>42</v>
      </c>
      <c r="F7" s="53">
        <v>35000</v>
      </c>
      <c r="G7" s="54"/>
      <c r="H7" s="55">
        <v>25</v>
      </c>
      <c r="I7" s="55">
        <f t="shared" ref="I7:I14" si="10">+F7*2.87%</f>
        <v>1004.5</v>
      </c>
      <c r="J7" s="55">
        <f t="shared" ref="J7:J14" si="11">+F7*7.1%</f>
        <v>2485</v>
      </c>
      <c r="K7" s="56">
        <f t="shared" ref="K7:K14" si="12">F7*1.1%</f>
        <v>385.00000000000006</v>
      </c>
      <c r="L7" s="55">
        <f t="shared" ref="L7:L14" si="13">+F7*3.04%</f>
        <v>1064</v>
      </c>
      <c r="M7" s="55">
        <f t="shared" ref="M7:M14" si="14">+F7*7.09%</f>
        <v>2481.5</v>
      </c>
      <c r="N7" s="57"/>
      <c r="O7" s="55">
        <f t="shared" ref="O7:O14" si="15">SUM(I7:N7)</f>
        <v>7420</v>
      </c>
      <c r="P7" s="55">
        <f t="shared" ref="P7:P14" si="16">+G7+H7+I7+L7+N7</f>
        <v>2093.5</v>
      </c>
      <c r="Q7" s="55">
        <f t="shared" ref="Q7:Q14" si="17">+J7+K7+M7</f>
        <v>5351.5</v>
      </c>
      <c r="R7" s="55">
        <f t="shared" ref="R7:R14" si="18">+F7-P7</f>
        <v>32906.5</v>
      </c>
      <c r="S7" s="58">
        <v>111</v>
      </c>
    </row>
    <row r="8" spans="1:19" s="59" customFormat="1" ht="33.950000000000003" customHeight="1">
      <c r="A8" s="50">
        <f t="shared" si="9"/>
        <v>4</v>
      </c>
      <c r="B8" s="51" t="s">
        <v>40</v>
      </c>
      <c r="C8" s="51" t="s">
        <v>30</v>
      </c>
      <c r="D8" s="51" t="s">
        <v>32</v>
      </c>
      <c r="E8" s="52" t="s">
        <v>42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9" s="59" customFormat="1" ht="33.950000000000003" customHeight="1">
      <c r="A9" s="50">
        <f t="shared" si="9"/>
        <v>5</v>
      </c>
      <c r="B9" s="51" t="s">
        <v>47</v>
      </c>
      <c r="C9" s="51" t="s">
        <v>39</v>
      </c>
      <c r="D9" s="51" t="s">
        <v>33</v>
      </c>
      <c r="E9" s="52" t="s">
        <v>42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9" s="59" customFormat="1" ht="33.950000000000003" customHeight="1">
      <c r="A10" s="50">
        <f t="shared" si="9"/>
        <v>6</v>
      </c>
      <c r="B10" s="61" t="s">
        <v>56</v>
      </c>
      <c r="C10" s="51" t="s">
        <v>39</v>
      </c>
      <c r="D10" s="61" t="s">
        <v>55</v>
      </c>
      <c r="E10" s="73" t="s">
        <v>54</v>
      </c>
      <c r="F10" s="72">
        <v>22000</v>
      </c>
      <c r="G10" s="71"/>
      <c r="H10" s="70">
        <v>25</v>
      </c>
      <c r="I10" s="70">
        <f t="shared" si="10"/>
        <v>631.4</v>
      </c>
      <c r="J10" s="70">
        <f t="shared" si="11"/>
        <v>1561.9999999999998</v>
      </c>
      <c r="K10" s="70">
        <f t="shared" si="12"/>
        <v>242.00000000000003</v>
      </c>
      <c r="L10" s="70">
        <f t="shared" si="13"/>
        <v>668.8</v>
      </c>
      <c r="M10" s="70">
        <f t="shared" si="14"/>
        <v>1559.8000000000002</v>
      </c>
      <c r="N10" s="57">
        <v>1350.12</v>
      </c>
      <c r="O10" s="70">
        <f t="shared" si="15"/>
        <v>6014.12</v>
      </c>
      <c r="P10" s="70">
        <f t="shared" si="16"/>
        <v>2675.3199999999997</v>
      </c>
      <c r="Q10" s="70">
        <f t="shared" si="17"/>
        <v>3363.8</v>
      </c>
      <c r="R10" s="70">
        <f t="shared" si="18"/>
        <v>19324.68</v>
      </c>
      <c r="S10" s="69">
        <v>111</v>
      </c>
    </row>
    <row r="11" spans="1:19" s="59" customFormat="1" ht="33.950000000000003" customHeight="1">
      <c r="A11" s="50">
        <f t="shared" si="9"/>
        <v>7</v>
      </c>
      <c r="B11" s="68" t="s">
        <v>48</v>
      </c>
      <c r="C11" s="68" t="s">
        <v>30</v>
      </c>
      <c r="D11" s="68" t="s">
        <v>49</v>
      </c>
      <c r="E11" s="52" t="s">
        <v>42</v>
      </c>
      <c r="F11" s="53">
        <v>10000</v>
      </c>
      <c r="G11" s="54"/>
      <c r="H11" s="55">
        <v>25</v>
      </c>
      <c r="I11" s="55">
        <f t="shared" si="10"/>
        <v>287</v>
      </c>
      <c r="J11" s="55">
        <f t="shared" si="11"/>
        <v>709.99999999999989</v>
      </c>
      <c r="K11" s="56">
        <f t="shared" si="12"/>
        <v>110.00000000000001</v>
      </c>
      <c r="L11" s="55">
        <f t="shared" si="13"/>
        <v>304</v>
      </c>
      <c r="M11" s="55">
        <f t="shared" si="14"/>
        <v>709</v>
      </c>
      <c r="N11" s="57"/>
      <c r="O11" s="55">
        <f t="shared" si="15"/>
        <v>2120</v>
      </c>
      <c r="P11" s="55">
        <f t="shared" si="16"/>
        <v>616</v>
      </c>
      <c r="Q11" s="55">
        <f t="shared" si="17"/>
        <v>1529</v>
      </c>
      <c r="R11" s="55">
        <f t="shared" si="18"/>
        <v>9384</v>
      </c>
      <c r="S11" s="58">
        <v>111</v>
      </c>
    </row>
    <row r="12" spans="1:19" s="59" customFormat="1" ht="33.950000000000003" customHeight="1">
      <c r="A12" s="50">
        <f t="shared" si="9"/>
        <v>8</v>
      </c>
      <c r="B12" s="51" t="s">
        <v>35</v>
      </c>
      <c r="C12" s="51" t="s">
        <v>30</v>
      </c>
      <c r="D12" s="51" t="s">
        <v>36</v>
      </c>
      <c r="E12" s="52" t="s">
        <v>43</v>
      </c>
      <c r="F12" s="60">
        <v>19800</v>
      </c>
      <c r="G12" s="54"/>
      <c r="H12" s="55">
        <v>25</v>
      </c>
      <c r="I12" s="55">
        <f t="shared" si="10"/>
        <v>568.26</v>
      </c>
      <c r="J12" s="55">
        <f t="shared" si="11"/>
        <v>1405.8</v>
      </c>
      <c r="K12" s="56">
        <f t="shared" si="12"/>
        <v>217.8</v>
      </c>
      <c r="L12" s="55">
        <f t="shared" si="13"/>
        <v>601.91999999999996</v>
      </c>
      <c r="M12" s="55">
        <f t="shared" si="14"/>
        <v>1403.8200000000002</v>
      </c>
      <c r="N12" s="57"/>
      <c r="O12" s="55">
        <f t="shared" si="15"/>
        <v>4197.6000000000004</v>
      </c>
      <c r="P12" s="55">
        <f t="shared" si="16"/>
        <v>1195.1799999999998</v>
      </c>
      <c r="Q12" s="55">
        <f t="shared" si="17"/>
        <v>3027.42</v>
      </c>
      <c r="R12" s="55">
        <f t="shared" si="18"/>
        <v>18604.82</v>
      </c>
      <c r="S12" s="58">
        <v>111</v>
      </c>
    </row>
    <row r="13" spans="1:19" s="59" customFormat="1" ht="33.950000000000003" customHeight="1">
      <c r="A13" s="50">
        <f t="shared" si="9"/>
        <v>9</v>
      </c>
      <c r="B13" s="51" t="s">
        <v>50</v>
      </c>
      <c r="C13" s="51" t="s">
        <v>39</v>
      </c>
      <c r="D13" s="51" t="s">
        <v>51</v>
      </c>
      <c r="E13" s="52" t="s">
        <v>43</v>
      </c>
      <c r="F13" s="53">
        <v>22000</v>
      </c>
      <c r="G13" s="54"/>
      <c r="H13" s="55">
        <v>25</v>
      </c>
      <c r="I13" s="55">
        <f t="shared" si="10"/>
        <v>631.4</v>
      </c>
      <c r="J13" s="55">
        <f t="shared" si="11"/>
        <v>1561.9999999999998</v>
      </c>
      <c r="K13" s="56">
        <f t="shared" si="12"/>
        <v>242.00000000000003</v>
      </c>
      <c r="L13" s="55">
        <f t="shared" si="13"/>
        <v>668.8</v>
      </c>
      <c r="M13" s="55">
        <f t="shared" si="14"/>
        <v>1559.8000000000002</v>
      </c>
      <c r="N13" s="57"/>
      <c r="O13" s="55">
        <f t="shared" si="15"/>
        <v>4664</v>
      </c>
      <c r="P13" s="55">
        <f t="shared" si="16"/>
        <v>1325.1999999999998</v>
      </c>
      <c r="Q13" s="55">
        <f t="shared" si="17"/>
        <v>3363.8</v>
      </c>
      <c r="R13" s="55">
        <f t="shared" si="18"/>
        <v>20674.8</v>
      </c>
      <c r="S13" s="58">
        <v>111</v>
      </c>
    </row>
    <row r="14" spans="1:19" s="59" customFormat="1" ht="33.950000000000003" customHeight="1">
      <c r="A14" s="50">
        <f t="shared" si="9"/>
        <v>10</v>
      </c>
      <c r="B14" s="51" t="s">
        <v>29</v>
      </c>
      <c r="C14" s="51" t="s">
        <v>30</v>
      </c>
      <c r="D14" s="51" t="s">
        <v>31</v>
      </c>
      <c r="E14" s="52" t="s">
        <v>43</v>
      </c>
      <c r="F14" s="53">
        <v>17600</v>
      </c>
      <c r="G14" s="54"/>
      <c r="H14" s="55">
        <v>25</v>
      </c>
      <c r="I14" s="55">
        <f t="shared" si="10"/>
        <v>505.12</v>
      </c>
      <c r="J14" s="55">
        <f t="shared" si="11"/>
        <v>1249.5999999999999</v>
      </c>
      <c r="K14" s="56">
        <f t="shared" si="12"/>
        <v>193.60000000000002</v>
      </c>
      <c r="L14" s="55">
        <f t="shared" si="13"/>
        <v>535.04</v>
      </c>
      <c r="M14" s="55">
        <f t="shared" si="14"/>
        <v>1247.8400000000001</v>
      </c>
      <c r="N14" s="57">
        <v>1350.12</v>
      </c>
      <c r="O14" s="55">
        <f t="shared" si="15"/>
        <v>5081.32</v>
      </c>
      <c r="P14" s="55">
        <f t="shared" si="16"/>
        <v>2415.2799999999997</v>
      </c>
      <c r="Q14" s="55">
        <f t="shared" si="17"/>
        <v>2691.04</v>
      </c>
      <c r="R14" s="55">
        <f t="shared" si="18"/>
        <v>15184.720000000001</v>
      </c>
      <c r="S14" s="58">
        <v>111</v>
      </c>
    </row>
    <row r="15" spans="1:19" s="59" customFormat="1" ht="33.950000000000003" customHeight="1" thickBot="1">
      <c r="A15" s="50">
        <f t="shared" si="9"/>
        <v>11</v>
      </c>
      <c r="B15" s="61" t="s">
        <v>45</v>
      </c>
      <c r="C15" s="51" t="s">
        <v>30</v>
      </c>
      <c r="D15" s="61" t="s">
        <v>46</v>
      </c>
      <c r="E15" s="52" t="s">
        <v>42</v>
      </c>
      <c r="F15" s="53">
        <v>21000</v>
      </c>
      <c r="G15" s="54"/>
      <c r="H15" s="55">
        <v>25</v>
      </c>
      <c r="I15" s="55">
        <f t="shared" ref="I15" si="19">+F15*2.87%</f>
        <v>602.70000000000005</v>
      </c>
      <c r="J15" s="55">
        <f t="shared" ref="J15" si="20">+F15*7.1%</f>
        <v>1490.9999999999998</v>
      </c>
      <c r="K15" s="56">
        <f t="shared" ref="K15" si="21">F15*1.1%</f>
        <v>231.00000000000003</v>
      </c>
      <c r="L15" s="55">
        <f t="shared" ref="L15" si="22">+F15*3.04%</f>
        <v>638.4</v>
      </c>
      <c r="M15" s="55">
        <f t="shared" ref="M15" si="23">+F15*7.09%</f>
        <v>1488.9</v>
      </c>
      <c r="N15" s="57"/>
      <c r="O15" s="55">
        <f t="shared" ref="O15" si="24">SUM(I15:N15)</f>
        <v>4452</v>
      </c>
      <c r="P15" s="55">
        <f t="shared" ref="P15" si="25">+G15+H15+I15+L15+N15</f>
        <v>1266.0999999999999</v>
      </c>
      <c r="Q15" s="55">
        <f t="shared" ref="Q15" si="26">+J15+K15+M15</f>
        <v>3210.8999999999996</v>
      </c>
      <c r="R15" s="55">
        <f t="shared" ref="R15" si="27">+F15-P15</f>
        <v>19733.900000000001</v>
      </c>
      <c r="S15" s="58">
        <v>111</v>
      </c>
    </row>
    <row r="16" spans="1:19" s="6" customFormat="1" ht="33.950000000000003" customHeight="1" thickBot="1">
      <c r="A16" s="64"/>
      <c r="B16" s="62" t="s">
        <v>27</v>
      </c>
      <c r="C16" s="65"/>
      <c r="D16" s="65"/>
      <c r="E16" s="63"/>
      <c r="F16" s="66">
        <f t="shared" ref="F16:R16" si="28">SUM(F5:F15)</f>
        <v>306275</v>
      </c>
      <c r="G16" s="47">
        <f t="shared" si="28"/>
        <v>3486.68</v>
      </c>
      <c r="H16" s="48">
        <f t="shared" si="28"/>
        <v>275</v>
      </c>
      <c r="I16" s="48">
        <f t="shared" si="28"/>
        <v>8790.0924999999988</v>
      </c>
      <c r="J16" s="48">
        <f t="shared" si="28"/>
        <v>21745.524999999998</v>
      </c>
      <c r="K16" s="49">
        <f t="shared" si="28"/>
        <v>3369.0250000000005</v>
      </c>
      <c r="L16" s="48">
        <f t="shared" si="28"/>
        <v>9310.76</v>
      </c>
      <c r="M16" s="48">
        <f t="shared" si="28"/>
        <v>21714.897499999999</v>
      </c>
      <c r="N16" s="47">
        <f t="shared" si="28"/>
        <v>4050.3599999999997</v>
      </c>
      <c r="O16" s="48">
        <f t="shared" si="28"/>
        <v>68980.66</v>
      </c>
      <c r="P16" s="48">
        <f t="shared" si="28"/>
        <v>25912.892499999998</v>
      </c>
      <c r="Q16" s="48">
        <f t="shared" si="28"/>
        <v>46829.447500000002</v>
      </c>
      <c r="R16" s="48">
        <f t="shared" si="28"/>
        <v>280362.10749999998</v>
      </c>
      <c r="S16" s="67"/>
    </row>
    <row r="17" spans="1:115" s="14" customFormat="1" ht="16.5" customHeight="1">
      <c r="A17" s="9"/>
      <c r="B17" s="9"/>
      <c r="C17" s="9"/>
      <c r="D17" s="9"/>
      <c r="E17" s="9"/>
      <c r="F17" s="9"/>
      <c r="G17" s="10"/>
      <c r="H17" s="9"/>
      <c r="I17" s="11"/>
      <c r="J17" s="11"/>
      <c r="K17" s="12"/>
      <c r="L17" s="11"/>
      <c r="M17" s="9"/>
      <c r="N17" s="10"/>
      <c r="O17" s="11"/>
      <c r="P17" s="11"/>
      <c r="Q17" s="11"/>
      <c r="R17" s="11"/>
      <c r="S17" s="13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9" t="s">
        <v>3</v>
      </c>
      <c r="B18" s="15"/>
      <c r="C18" s="15"/>
      <c r="G18" s="15"/>
      <c r="I18" s="16"/>
      <c r="J18" s="16"/>
      <c r="K18" s="7"/>
      <c r="L18" s="16"/>
      <c r="N18" s="15"/>
      <c r="O18" s="16"/>
      <c r="P18" s="16"/>
      <c r="Q18" s="16"/>
      <c r="R18" s="16"/>
      <c r="S18" s="1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15" s="8" customFormat="1" ht="24" customHeight="1">
      <c r="A19" s="8" t="s">
        <v>16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18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17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8" t="s">
        <v>19</v>
      </c>
      <c r="B22" s="15"/>
      <c r="C22" s="15"/>
      <c r="G22" s="15"/>
      <c r="I22" s="16"/>
      <c r="J22" s="16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6" t="s">
        <v>28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3.25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B41" s="15"/>
      <c r="C41" s="15"/>
      <c r="G41" s="15"/>
      <c r="I41" s="16"/>
      <c r="J41" s="16"/>
      <c r="L41" s="16"/>
      <c r="M41" s="16"/>
      <c r="N41" s="17"/>
      <c r="O41" s="16"/>
      <c r="P41" s="16"/>
      <c r="Q41" s="16"/>
      <c r="R41" s="16"/>
      <c r="S41" s="17"/>
    </row>
    <row r="42" spans="1:19" s="8" customFormat="1" ht="24" customHeight="1">
      <c r="A42" s="9"/>
      <c r="B42" s="15"/>
      <c r="C42" s="15"/>
      <c r="G42" s="15"/>
      <c r="I42" s="16"/>
      <c r="J42" s="16"/>
      <c r="L42" s="16"/>
      <c r="N42" s="15"/>
      <c r="O42" s="16"/>
      <c r="P42" s="16"/>
      <c r="Q42" s="16"/>
      <c r="R42" s="16"/>
      <c r="S42" s="17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  <row r="291" spans="1:19">
      <c r="A291" s="45"/>
      <c r="B291" s="45"/>
      <c r="C291" s="45"/>
      <c r="D291" s="45"/>
      <c r="E291" s="45"/>
      <c r="F291" s="45"/>
      <c r="G291" s="46"/>
      <c r="H291" s="45"/>
      <c r="I291" s="45"/>
      <c r="J291" s="45"/>
      <c r="K291" s="45"/>
      <c r="L291" s="45"/>
      <c r="M291" s="45"/>
      <c r="N291" s="46"/>
      <c r="O291" s="45"/>
      <c r="P291" s="45"/>
      <c r="Q291" s="45"/>
      <c r="R291" s="45"/>
      <c r="S291" s="46"/>
    </row>
  </sheetData>
  <mergeCells count="5">
    <mergeCell ref="R1:S1"/>
    <mergeCell ref="D1:Q1"/>
    <mergeCell ref="A1:C1"/>
    <mergeCell ref="A23:K23"/>
    <mergeCell ref="A24:K2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2021-11-29T15:22:59Z</dcterms:modified>
</cp:coreProperties>
</file>